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作物収益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<sst xmlns="http://schemas.openxmlformats.org/spreadsheetml/2006/main" count="75" uniqueCount="55">
  <si>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r>
      <t>作物別収支（10aあたり）　</t>
    </r>
    <r>
      <rPr>
        <sz val="11"/>
        <rFont val="ＭＳ Ｐゴシック"/>
        <family val="0"/>
      </rPr>
      <t>JA天間と青森県農林水産部データの比較</t>
    </r>
  </si>
  <si>
    <t>②トマト（夏秋ハウス）</t>
  </si>
  <si>
    <t>⑥小松菜</t>
  </si>
  <si>
    <t>⑦ネギ（露地）</t>
  </si>
  <si>
    <t>七戸</t>
  </si>
  <si>
    <t>青森県</t>
  </si>
  <si>
    <t>七戸（1回）</t>
  </si>
  <si>
    <t>青森（年4）</t>
  </si>
  <si>
    <t>青森（年3）</t>
  </si>
  <si>
    <t>七戸（春蒔向陽）</t>
  </si>
  <si>
    <t>青森（春夏）</t>
  </si>
  <si>
    <t>収
益</t>
  </si>
  <si>
    <t>販売量（kg）</t>
  </si>
  <si>
    <t>販売（税抜）単価</t>
  </si>
  <si>
    <t>清算（税込）単価</t>
  </si>
  <si>
    <t>収入合計</t>
  </si>
  <si>
    <t>育
成
経
費</t>
  </si>
  <si>
    <t>種苗費</t>
  </si>
  <si>
    <t>肥料費</t>
  </si>
  <si>
    <t>農薬費</t>
  </si>
  <si>
    <t>動力光熱費</t>
  </si>
  <si>
    <t>諸材料費</t>
  </si>
  <si>
    <t>土地改良費</t>
  </si>
  <si>
    <t>共済掛金</t>
  </si>
  <si>
    <t>賃料料金</t>
  </si>
  <si>
    <t>作業委託費</t>
  </si>
  <si>
    <t>建物費</t>
  </si>
  <si>
    <t>農機具費</t>
  </si>
  <si>
    <t>雇用費</t>
  </si>
  <si>
    <t>その他（コンテナ他）</t>
  </si>
  <si>
    <t>税抜小計</t>
  </si>
  <si>
    <t>経費合計</t>
  </si>
  <si>
    <t>販
売
・
出
荷
経
費</t>
  </si>
  <si>
    <t>手数料（13.2％）</t>
  </si>
  <si>
    <t>梱包資材費</t>
  </si>
  <si>
    <t>運賃他</t>
  </si>
  <si>
    <t>予冷料</t>
  </si>
  <si>
    <t>洗浄選別荷造</t>
  </si>
  <si>
    <t>保管料</t>
  </si>
  <si>
    <t>その他（残渣他）</t>
  </si>
  <si>
    <t>出荷経費計</t>
  </si>
  <si>
    <t>経営経費合計</t>
  </si>
  <si>
    <t>所得合計</t>
  </si>
  <si>
    <t>利益率</t>
  </si>
  <si>
    <t>備
考</t>
  </si>
  <si>
    <t>延べ労働時間</t>
  </si>
  <si>
    <t>時間給換算</t>
  </si>
  <si>
    <t>①ながいも</t>
  </si>
  <si>
    <t>③キャベツ</t>
  </si>
  <si>
    <t>④はくさい</t>
  </si>
  <si>
    <t>⑤ほうれんそう</t>
  </si>
  <si>
    <t>⑧ネギ（ハウス）</t>
  </si>
  <si>
    <t>⑨アピオス</t>
  </si>
  <si>
    <t>⑩にんじん</t>
  </si>
  <si>
    <t>.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</si>
</sst>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;[Red]\-#,##0.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0" fontId="3" fillId="0" borderId="6" xfId="0" applyFont="1" applyBorder="1" applyAlignment="1">
      <alignment vertical="center"/>
    </xf>
    <xf numFmtId="6" fontId="3" fillId="0" borderId="7" xfId="18" applyFont="1" applyBorder="1" applyAlignment="1">
      <alignment vertical="center"/>
    </xf>
    <xf numFmtId="6" fontId="3" fillId="0" borderId="8" xfId="18" applyFont="1" applyBorder="1" applyAlignment="1">
      <alignment vertical="center"/>
    </xf>
    <xf numFmtId="0" fontId="3" fillId="0" borderId="9" xfId="0" applyFont="1" applyBorder="1" applyAlignment="1">
      <alignment vertical="center"/>
    </xf>
    <xf numFmtId="6" fontId="3" fillId="0" borderId="10" xfId="18" applyFont="1" applyBorder="1" applyAlignment="1">
      <alignment vertical="center"/>
    </xf>
    <xf numFmtId="6" fontId="3" fillId="0" borderId="11" xfId="18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6" fontId="3" fillId="2" borderId="13" xfId="18" applyFont="1" applyFill="1" applyBorder="1" applyAlignment="1">
      <alignment vertical="center"/>
    </xf>
    <xf numFmtId="6" fontId="3" fillId="2" borderId="14" xfId="18" applyFont="1" applyFill="1" applyBorder="1" applyAlignment="1">
      <alignment vertical="center"/>
    </xf>
    <xf numFmtId="6" fontId="3" fillId="0" borderId="4" xfId="18" applyFont="1" applyBorder="1" applyAlignment="1">
      <alignment vertical="center"/>
    </xf>
    <xf numFmtId="6" fontId="3" fillId="3" borderId="5" xfId="18" applyFont="1" applyFill="1" applyBorder="1" applyAlignment="1">
      <alignment vertical="center"/>
    </xf>
    <xf numFmtId="6" fontId="3" fillId="0" borderId="5" xfId="18" applyFont="1" applyBorder="1" applyAlignment="1">
      <alignment vertical="center"/>
    </xf>
    <xf numFmtId="6" fontId="3" fillId="0" borderId="15" xfId="18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6" fontId="3" fillId="0" borderId="16" xfId="18" applyFont="1" applyBorder="1" applyAlignment="1">
      <alignment vertical="center"/>
    </xf>
    <xf numFmtId="6" fontId="3" fillId="2" borderId="17" xfId="18" applyFont="1" applyFill="1" applyBorder="1" applyAlignment="1">
      <alignment vertical="center"/>
    </xf>
    <xf numFmtId="6" fontId="3" fillId="0" borderId="18" xfId="18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8" fontId="3" fillId="0" borderId="5" xfId="16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6" fontId="3" fillId="0" borderId="20" xfId="18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6" fontId="3" fillId="4" borderId="13" xfId="18" applyFont="1" applyFill="1" applyBorder="1" applyAlignment="1">
      <alignment vertical="center"/>
    </xf>
    <xf numFmtId="6" fontId="3" fillId="4" borderId="14" xfId="18" applyFont="1" applyFill="1" applyBorder="1" applyAlignment="1">
      <alignment vertical="center"/>
    </xf>
    <xf numFmtId="6" fontId="3" fillId="5" borderId="4" xfId="18" applyFont="1" applyFill="1" applyBorder="1" applyAlignment="1">
      <alignment vertical="center"/>
    </xf>
    <xf numFmtId="6" fontId="3" fillId="5" borderId="5" xfId="18" applyFont="1" applyFill="1" applyBorder="1" applyAlignment="1">
      <alignment vertical="center"/>
    </xf>
    <xf numFmtId="6" fontId="3" fillId="5" borderId="18" xfId="18" applyFont="1" applyFill="1" applyBorder="1" applyAlignment="1">
      <alignment vertical="center"/>
    </xf>
    <xf numFmtId="6" fontId="3" fillId="5" borderId="7" xfId="18" applyFont="1" applyFill="1" applyBorder="1" applyAlignment="1">
      <alignment vertical="center"/>
    </xf>
    <xf numFmtId="6" fontId="3" fillId="5" borderId="8" xfId="18" applyFont="1" applyFill="1" applyBorder="1" applyAlignment="1">
      <alignment vertical="center"/>
    </xf>
    <xf numFmtId="6" fontId="3" fillId="5" borderId="15" xfId="18" applyFont="1" applyFill="1" applyBorder="1" applyAlignment="1">
      <alignment vertical="center"/>
    </xf>
    <xf numFmtId="176" fontId="3" fillId="5" borderId="23" xfId="15" applyNumberFormat="1" applyFont="1" applyFill="1" applyBorder="1" applyAlignment="1">
      <alignment vertical="center"/>
    </xf>
    <xf numFmtId="176" fontId="3" fillId="5" borderId="2" xfId="15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3" fillId="5" borderId="26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tabSelected="1" zoomScale="85" zoomScaleNormal="85" workbookViewId="0" topLeftCell="A1">
      <selection activeCell="I26" sqref="I26"/>
    </sheetView>
  </sheetViews>
  <sheetFormatPr defaultColWidth="9.00390625" defaultRowHeight="13.5" customHeight="1"/>
  <cols>
    <col min="1" max="1" width="5.50390625" style="2" customWidth="1"/>
    <col min="2" max="2" width="18.125" style="2" bestFit="1" customWidth="1"/>
    <col min="3" max="3" width="9.625" style="2" customWidth="1"/>
    <col min="4" max="4" width="9.625" style="3" customWidth="1"/>
    <col min="5" max="5" width="9.625" style="2" customWidth="1"/>
    <col min="6" max="6" width="9.625" style="3" customWidth="1"/>
    <col min="7" max="7" width="9.625" style="2" customWidth="1"/>
    <col min="8" max="8" width="9.625" style="3" customWidth="1"/>
    <col min="9" max="9" width="9.625" style="2" customWidth="1"/>
    <col min="10" max="10" width="9.625" style="3" customWidth="1"/>
    <col min="11" max="11" width="9.625" style="2" customWidth="1"/>
    <col min="12" max="12" width="9.625" style="3" customWidth="1"/>
    <col min="13" max="13" width="9.625" style="2" customWidth="1"/>
    <col min="14" max="14" width="9.625" style="3" customWidth="1"/>
    <col min="15" max="15" width="9.625" style="2" customWidth="1"/>
    <col min="16" max="16" width="9.625" style="3" customWidth="1"/>
    <col min="17" max="17" width="9.625" style="2" customWidth="1"/>
    <col min="18" max="18" width="9.625" style="3" customWidth="1"/>
    <col min="19" max="19" width="9.625" style="2" customWidth="1"/>
    <col min="20" max="20" width="9.625" style="3" customWidth="1"/>
    <col min="21" max="21" width="9.625" style="2" customWidth="1"/>
    <col min="22" max="22" width="9.625" style="3" customWidth="1"/>
    <col min="23" max="16384" width="9.00390625" style="2" customWidth="1"/>
  </cols>
  <sheetData>
    <row r="1" ht="13.5" customHeight="1">
      <c r="A1" s="1" t="s">
        <v>0</v>
      </c>
    </row>
    <row r="2" ht="13.5" customHeight="1" thickBot="1"/>
    <row r="3" spans="3:22" ht="13.5" customHeight="1">
      <c r="C3" s="45" t="s">
        <v>47</v>
      </c>
      <c r="D3" s="46"/>
      <c r="E3" s="45" t="s">
        <v>1</v>
      </c>
      <c r="F3" s="46"/>
      <c r="G3" s="45" t="s">
        <v>48</v>
      </c>
      <c r="H3" s="46"/>
      <c r="I3" s="45" t="s">
        <v>49</v>
      </c>
      <c r="J3" s="46"/>
      <c r="K3" s="45" t="s">
        <v>50</v>
      </c>
      <c r="L3" s="46"/>
      <c r="M3" s="45" t="s">
        <v>2</v>
      </c>
      <c r="N3" s="46"/>
      <c r="O3" s="45" t="s">
        <v>3</v>
      </c>
      <c r="P3" s="46"/>
      <c r="Q3" s="45" t="s">
        <v>51</v>
      </c>
      <c r="R3" s="46"/>
      <c r="S3" s="45" t="s">
        <v>52</v>
      </c>
      <c r="T3" s="46"/>
      <c r="U3" s="45" t="s">
        <v>53</v>
      </c>
      <c r="V3" s="46"/>
    </row>
    <row r="4" spans="3:22" ht="13.5" customHeight="1" thickBot="1">
      <c r="C4" s="4" t="s">
        <v>4</v>
      </c>
      <c r="D4" s="5" t="s">
        <v>5</v>
      </c>
      <c r="E4" s="4" t="s">
        <v>4</v>
      </c>
      <c r="F4" s="5" t="s">
        <v>5</v>
      </c>
      <c r="G4" s="4" t="s">
        <v>4</v>
      </c>
      <c r="H4" s="5" t="s">
        <v>5</v>
      </c>
      <c r="I4" s="4" t="s">
        <v>4</v>
      </c>
      <c r="J4" s="5" t="s">
        <v>5</v>
      </c>
      <c r="K4" s="4" t="s">
        <v>6</v>
      </c>
      <c r="L4" s="5" t="s">
        <v>7</v>
      </c>
      <c r="M4" s="4" t="s">
        <v>4</v>
      </c>
      <c r="N4" s="5" t="s">
        <v>8</v>
      </c>
      <c r="O4" s="4" t="s">
        <v>4</v>
      </c>
      <c r="P4" s="5" t="s">
        <v>5</v>
      </c>
      <c r="Q4" s="4" t="s">
        <v>4</v>
      </c>
      <c r="R4" s="5" t="s">
        <v>5</v>
      </c>
      <c r="S4" s="4" t="s">
        <v>4</v>
      </c>
      <c r="T4" s="5" t="s">
        <v>5</v>
      </c>
      <c r="U4" s="4" t="s">
        <v>9</v>
      </c>
      <c r="V4" s="5" t="s">
        <v>10</v>
      </c>
    </row>
    <row r="5" spans="1:22" ht="13.5" customHeight="1">
      <c r="A5" s="47" t="s">
        <v>11</v>
      </c>
      <c r="B5" s="6" t="s">
        <v>12</v>
      </c>
      <c r="C5" s="7">
        <v>3000</v>
      </c>
      <c r="D5" s="8">
        <v>2880</v>
      </c>
      <c r="E5" s="7">
        <v>8000</v>
      </c>
      <c r="F5" s="8">
        <v>9000</v>
      </c>
      <c r="G5" s="7">
        <v>4000</v>
      </c>
      <c r="H5" s="8">
        <v>4400</v>
      </c>
      <c r="I5" s="7">
        <v>4000</v>
      </c>
      <c r="J5" s="8">
        <v>4800</v>
      </c>
      <c r="K5" s="7">
        <v>1000</v>
      </c>
      <c r="L5" s="8">
        <v>5400</v>
      </c>
      <c r="M5" s="7"/>
      <c r="N5" s="8">
        <v>4050</v>
      </c>
      <c r="O5" s="7">
        <v>2500</v>
      </c>
      <c r="P5" s="8">
        <v>3750</v>
      </c>
      <c r="Q5" s="7">
        <v>3000</v>
      </c>
      <c r="R5" s="8">
        <v>7200</v>
      </c>
      <c r="S5" s="7">
        <v>600</v>
      </c>
      <c r="T5" s="8"/>
      <c r="U5" s="7">
        <v>3000</v>
      </c>
      <c r="V5" s="8">
        <v>3800</v>
      </c>
    </row>
    <row r="6" spans="1:22" ht="13.5" customHeight="1">
      <c r="A6" s="48"/>
      <c r="B6" s="9" t="s">
        <v>13</v>
      </c>
      <c r="C6" s="10">
        <v>205</v>
      </c>
      <c r="D6" s="11"/>
      <c r="E6" s="10">
        <v>250</v>
      </c>
      <c r="F6" s="11"/>
      <c r="G6" s="10">
        <v>80</v>
      </c>
      <c r="H6" s="11"/>
      <c r="I6" s="10">
        <v>80</v>
      </c>
      <c r="J6" s="11"/>
      <c r="K6" s="10">
        <v>500</v>
      </c>
      <c r="L6" s="11"/>
      <c r="M6" s="10"/>
      <c r="N6" s="11"/>
      <c r="O6" s="10">
        <v>240</v>
      </c>
      <c r="P6" s="11"/>
      <c r="Q6" s="10">
        <v>240</v>
      </c>
      <c r="R6" s="11"/>
      <c r="S6" s="10">
        <v>1000</v>
      </c>
      <c r="T6" s="11"/>
      <c r="U6" s="10">
        <v>100</v>
      </c>
      <c r="V6" s="11"/>
    </row>
    <row r="7" spans="1:22" ht="13.5" customHeight="1" thickBot="1">
      <c r="A7" s="48"/>
      <c r="B7" s="12" t="s">
        <v>14</v>
      </c>
      <c r="C7" s="13">
        <f>C6*1.05</f>
        <v>215.25</v>
      </c>
      <c r="D7" s="14">
        <v>239</v>
      </c>
      <c r="E7" s="13">
        <f>E6*1.05</f>
        <v>262.5</v>
      </c>
      <c r="F7" s="14">
        <v>268</v>
      </c>
      <c r="G7" s="13">
        <f>G6*1.05</f>
        <v>84</v>
      </c>
      <c r="H7" s="14">
        <v>81</v>
      </c>
      <c r="I7" s="13">
        <f>I6*1.05</f>
        <v>84</v>
      </c>
      <c r="J7" s="14">
        <v>48</v>
      </c>
      <c r="K7" s="13">
        <f>K6*1.05</f>
        <v>525</v>
      </c>
      <c r="L7" s="14">
        <v>501</v>
      </c>
      <c r="M7" s="13"/>
      <c r="N7" s="14">
        <v>323</v>
      </c>
      <c r="O7" s="13">
        <f>O6*1.05</f>
        <v>252</v>
      </c>
      <c r="P7" s="14">
        <v>282</v>
      </c>
      <c r="Q7" s="13">
        <f>Q6*1.05</f>
        <v>252</v>
      </c>
      <c r="R7" s="14">
        <v>310</v>
      </c>
      <c r="S7" s="13">
        <f>S6*1.05</f>
        <v>1050</v>
      </c>
      <c r="T7" s="14"/>
      <c r="U7" s="13">
        <f>U6*1.05</f>
        <v>105</v>
      </c>
      <c r="V7" s="14">
        <v>113</v>
      </c>
    </row>
    <row r="8" spans="1:22" ht="13.5" customHeight="1" thickBot="1" thickTop="1">
      <c r="A8" s="49"/>
      <c r="B8" s="34" t="s">
        <v>15</v>
      </c>
      <c r="C8" s="35">
        <f aca="true" t="shared" si="0" ref="C8:L8">C5*C7</f>
        <v>645750</v>
      </c>
      <c r="D8" s="36">
        <f t="shared" si="0"/>
        <v>688320</v>
      </c>
      <c r="E8" s="35">
        <f t="shared" si="0"/>
        <v>2100000</v>
      </c>
      <c r="F8" s="36">
        <f t="shared" si="0"/>
        <v>2412000</v>
      </c>
      <c r="G8" s="35">
        <f t="shared" si="0"/>
        <v>336000</v>
      </c>
      <c r="H8" s="36">
        <f t="shared" si="0"/>
        <v>356400</v>
      </c>
      <c r="I8" s="35">
        <f t="shared" si="0"/>
        <v>336000</v>
      </c>
      <c r="J8" s="36">
        <f t="shared" si="0"/>
        <v>230400</v>
      </c>
      <c r="K8" s="35">
        <f t="shared" si="0"/>
        <v>525000</v>
      </c>
      <c r="L8" s="36">
        <f t="shared" si="0"/>
        <v>2705400</v>
      </c>
      <c r="M8" s="35"/>
      <c r="N8" s="36">
        <f aca="true" t="shared" si="1" ref="N8:V8">N5*N7</f>
        <v>1308150</v>
      </c>
      <c r="O8" s="35">
        <f t="shared" si="1"/>
        <v>630000</v>
      </c>
      <c r="P8" s="36">
        <f t="shared" si="1"/>
        <v>1057500</v>
      </c>
      <c r="Q8" s="35">
        <f t="shared" si="1"/>
        <v>756000</v>
      </c>
      <c r="R8" s="36">
        <f t="shared" si="1"/>
        <v>2232000</v>
      </c>
      <c r="S8" s="35">
        <f t="shared" si="1"/>
        <v>630000</v>
      </c>
      <c r="T8" s="36">
        <f t="shared" si="1"/>
        <v>0</v>
      </c>
      <c r="U8" s="35">
        <f t="shared" si="1"/>
        <v>315000</v>
      </c>
      <c r="V8" s="36">
        <f t="shared" si="1"/>
        <v>429400</v>
      </c>
    </row>
    <row r="9" spans="1:22" ht="13.5" customHeight="1">
      <c r="A9" s="47" t="s">
        <v>16</v>
      </c>
      <c r="B9" s="6" t="s">
        <v>17</v>
      </c>
      <c r="C9" s="18">
        <v>52898</v>
      </c>
      <c r="D9" s="19"/>
      <c r="E9" s="18">
        <v>21000</v>
      </c>
      <c r="F9" s="20">
        <v>319000</v>
      </c>
      <c r="G9" s="18">
        <v>9768</v>
      </c>
      <c r="H9" s="20">
        <v>57850</v>
      </c>
      <c r="I9" s="18">
        <v>5192</v>
      </c>
      <c r="J9" s="20">
        <v>36200</v>
      </c>
      <c r="K9" s="18">
        <v>33510</v>
      </c>
      <c r="L9" s="20">
        <v>164000</v>
      </c>
      <c r="M9" s="18"/>
      <c r="N9" s="20">
        <v>72000</v>
      </c>
      <c r="O9" s="18">
        <v>24200</v>
      </c>
      <c r="P9" s="20">
        <v>42900</v>
      </c>
      <c r="Q9" s="18">
        <v>27600</v>
      </c>
      <c r="R9" s="20">
        <v>176000</v>
      </c>
      <c r="S9" s="18">
        <v>50000</v>
      </c>
      <c r="T9" s="20"/>
      <c r="U9" s="18">
        <v>24500</v>
      </c>
      <c r="V9" s="20">
        <v>19800</v>
      </c>
    </row>
    <row r="10" spans="1:22" ht="13.5" customHeight="1">
      <c r="A10" s="48"/>
      <c r="B10" s="9" t="s">
        <v>18</v>
      </c>
      <c r="C10" s="10">
        <v>39325</v>
      </c>
      <c r="D10" s="11">
        <v>50103</v>
      </c>
      <c r="E10" s="10">
        <v>76607</v>
      </c>
      <c r="F10" s="11">
        <v>66303</v>
      </c>
      <c r="G10" s="10">
        <v>22899</v>
      </c>
      <c r="H10" s="11">
        <v>39690</v>
      </c>
      <c r="I10" s="10">
        <v>26002</v>
      </c>
      <c r="J10" s="11">
        <v>37772</v>
      </c>
      <c r="K10" s="10">
        <v>8288</v>
      </c>
      <c r="L10" s="11">
        <v>93367</v>
      </c>
      <c r="M10" s="10"/>
      <c r="N10" s="11">
        <v>57144</v>
      </c>
      <c r="O10" s="10">
        <v>47615</v>
      </c>
      <c r="P10" s="11">
        <v>64850</v>
      </c>
      <c r="Q10" s="10">
        <v>95230</v>
      </c>
      <c r="R10" s="11">
        <v>245092</v>
      </c>
      <c r="S10" s="10">
        <v>35150</v>
      </c>
      <c r="T10" s="11"/>
      <c r="U10" s="10">
        <v>19565</v>
      </c>
      <c r="V10" s="11">
        <v>51757</v>
      </c>
    </row>
    <row r="11" spans="1:22" ht="13.5" customHeight="1">
      <c r="A11" s="48"/>
      <c r="B11" s="9" t="s">
        <v>19</v>
      </c>
      <c r="C11" s="10">
        <v>29626</v>
      </c>
      <c r="D11" s="11">
        <v>18525</v>
      </c>
      <c r="E11" s="10">
        <v>48443</v>
      </c>
      <c r="F11" s="11">
        <v>49822</v>
      </c>
      <c r="G11" s="10">
        <v>15213</v>
      </c>
      <c r="H11" s="11">
        <v>11406</v>
      </c>
      <c r="I11" s="10">
        <v>5254</v>
      </c>
      <c r="J11" s="11">
        <v>7330</v>
      </c>
      <c r="K11" s="10">
        <v>2880</v>
      </c>
      <c r="L11" s="11">
        <v>2530</v>
      </c>
      <c r="M11" s="10"/>
      <c r="N11" s="11">
        <v>3210</v>
      </c>
      <c r="O11" s="10">
        <v>19137</v>
      </c>
      <c r="P11" s="11">
        <v>26720</v>
      </c>
      <c r="Q11" s="10">
        <v>6802</v>
      </c>
      <c r="R11" s="11">
        <v>17130</v>
      </c>
      <c r="S11" s="10">
        <v>0</v>
      </c>
      <c r="T11" s="11"/>
      <c r="U11" s="10">
        <v>5030</v>
      </c>
      <c r="V11" s="11">
        <v>18319</v>
      </c>
    </row>
    <row r="12" spans="1:22" ht="13.5" customHeight="1">
      <c r="A12" s="48"/>
      <c r="B12" s="9" t="s">
        <v>20</v>
      </c>
      <c r="C12" s="10">
        <v>13449</v>
      </c>
      <c r="D12" s="11">
        <v>14267</v>
      </c>
      <c r="E12" s="10">
        <v>29773</v>
      </c>
      <c r="F12" s="11">
        <v>5179</v>
      </c>
      <c r="G12" s="10">
        <v>4111</v>
      </c>
      <c r="H12" s="11">
        <v>5395</v>
      </c>
      <c r="I12" s="10">
        <v>6133</v>
      </c>
      <c r="J12" s="11">
        <v>4792</v>
      </c>
      <c r="K12" s="10">
        <v>4479</v>
      </c>
      <c r="L12" s="11">
        <v>14677</v>
      </c>
      <c r="M12" s="10"/>
      <c r="N12" s="11">
        <v>14058</v>
      </c>
      <c r="O12" s="10">
        <v>10676</v>
      </c>
      <c r="P12" s="11">
        <v>10094</v>
      </c>
      <c r="Q12" s="10">
        <v>31686</v>
      </c>
      <c r="R12" s="11">
        <v>5547</v>
      </c>
      <c r="S12" s="10">
        <v>3044</v>
      </c>
      <c r="T12" s="11"/>
      <c r="U12" s="10">
        <v>6110</v>
      </c>
      <c r="V12" s="11">
        <v>4831</v>
      </c>
    </row>
    <row r="13" spans="1:22" ht="13.5" customHeight="1">
      <c r="A13" s="48"/>
      <c r="B13" s="9" t="s">
        <v>21</v>
      </c>
      <c r="C13" s="10">
        <v>22240</v>
      </c>
      <c r="D13" s="11">
        <v>42920</v>
      </c>
      <c r="E13" s="10">
        <v>392991</v>
      </c>
      <c r="F13" s="11">
        <v>168155</v>
      </c>
      <c r="G13" s="10">
        <v>7041</v>
      </c>
      <c r="H13" s="11"/>
      <c r="I13" s="10">
        <v>40771</v>
      </c>
      <c r="J13" s="11"/>
      <c r="K13" s="10">
        <v>72543</v>
      </c>
      <c r="L13" s="11">
        <v>6253</v>
      </c>
      <c r="M13" s="10"/>
      <c r="N13" s="11">
        <v>28397</v>
      </c>
      <c r="O13" s="10">
        <v>47256</v>
      </c>
      <c r="P13" s="11">
        <v>60509</v>
      </c>
      <c r="Q13" s="10">
        <v>107256</v>
      </c>
      <c r="R13" s="11">
        <v>501307</v>
      </c>
      <c r="S13" s="10">
        <v>109440</v>
      </c>
      <c r="T13" s="11"/>
      <c r="U13" s="10">
        <v>13328</v>
      </c>
      <c r="V13" s="11">
        <v>49980</v>
      </c>
    </row>
    <row r="14" spans="1:22" ht="13.5" customHeight="1">
      <c r="A14" s="48"/>
      <c r="B14" s="9" t="s">
        <v>22</v>
      </c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</row>
    <row r="15" spans="1:22" ht="13.5" customHeight="1">
      <c r="A15" s="48"/>
      <c r="B15" s="9" t="s">
        <v>23</v>
      </c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</row>
    <row r="16" spans="1:22" ht="13.5" customHeight="1">
      <c r="A16" s="48"/>
      <c r="B16" s="9" t="s">
        <v>24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</row>
    <row r="17" spans="1:22" ht="13.5" customHeight="1">
      <c r="A17" s="48"/>
      <c r="B17" s="9" t="s">
        <v>25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</row>
    <row r="18" spans="1:22" ht="13.5" customHeight="1">
      <c r="A18" s="48"/>
      <c r="B18" s="9" t="s">
        <v>26</v>
      </c>
      <c r="C18" s="10">
        <v>4615</v>
      </c>
      <c r="D18" s="11">
        <v>5510</v>
      </c>
      <c r="E18" s="10">
        <v>4615</v>
      </c>
      <c r="F18" s="11">
        <v>258221</v>
      </c>
      <c r="G18" s="10">
        <v>4615</v>
      </c>
      <c r="H18" s="11">
        <v>2416</v>
      </c>
      <c r="I18" s="10">
        <v>4615</v>
      </c>
      <c r="J18" s="11">
        <v>1413</v>
      </c>
      <c r="K18" s="10">
        <v>4615</v>
      </c>
      <c r="L18" s="11">
        <v>232635</v>
      </c>
      <c r="M18" s="10"/>
      <c r="N18" s="11">
        <v>232589</v>
      </c>
      <c r="O18" s="10">
        <v>4615</v>
      </c>
      <c r="P18" s="11">
        <v>20388</v>
      </c>
      <c r="Q18" s="10">
        <v>4615</v>
      </c>
      <c r="R18" s="11">
        <v>288200</v>
      </c>
      <c r="S18" s="10">
        <v>4615</v>
      </c>
      <c r="T18" s="11"/>
      <c r="U18" s="10">
        <v>4615</v>
      </c>
      <c r="V18" s="11">
        <v>4411</v>
      </c>
    </row>
    <row r="19" spans="1:22" ht="13.5" customHeight="1">
      <c r="A19" s="48"/>
      <c r="B19" s="9" t="s">
        <v>27</v>
      </c>
      <c r="C19" s="10">
        <v>49156</v>
      </c>
      <c r="D19" s="11">
        <v>48398</v>
      </c>
      <c r="E19" s="10">
        <v>28711</v>
      </c>
      <c r="F19" s="11">
        <v>18209</v>
      </c>
      <c r="G19" s="10">
        <v>8085</v>
      </c>
      <c r="H19" s="11">
        <v>18509</v>
      </c>
      <c r="I19" s="10">
        <v>7885</v>
      </c>
      <c r="J19" s="11">
        <v>11605</v>
      </c>
      <c r="K19" s="10">
        <v>4589</v>
      </c>
      <c r="L19" s="11">
        <v>16100</v>
      </c>
      <c r="M19" s="10"/>
      <c r="N19" s="11">
        <v>13944</v>
      </c>
      <c r="O19" s="10">
        <v>37602</v>
      </c>
      <c r="P19" s="11">
        <v>167636</v>
      </c>
      <c r="Q19" s="10">
        <v>4589</v>
      </c>
      <c r="R19" s="11">
        <v>262397</v>
      </c>
      <c r="S19" s="10">
        <v>4818</v>
      </c>
      <c r="T19" s="11"/>
      <c r="U19" s="10">
        <v>9766</v>
      </c>
      <c r="V19" s="11">
        <v>27991</v>
      </c>
    </row>
    <row r="20" spans="1:22" ht="13.5" customHeight="1">
      <c r="A20" s="48"/>
      <c r="B20" s="9" t="s">
        <v>28</v>
      </c>
      <c r="C20" s="10"/>
      <c r="D20" s="11"/>
      <c r="E20" s="10"/>
      <c r="F20" s="11"/>
      <c r="G20" s="10"/>
      <c r="H20" s="11"/>
      <c r="I20" s="21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</row>
    <row r="21" spans="1:22" ht="13.5" customHeight="1">
      <c r="A21" s="48"/>
      <c r="B21" s="9" t="s">
        <v>29</v>
      </c>
      <c r="C21" s="10">
        <v>3415</v>
      </c>
      <c r="D21" s="11"/>
      <c r="E21" s="10" t="s">
        <v>54</v>
      </c>
      <c r="F21" s="11"/>
      <c r="G21" s="10" t="s">
        <v>54</v>
      </c>
      <c r="H21" s="11"/>
      <c r="I21" s="21" t="s">
        <v>54</v>
      </c>
      <c r="J21" s="11"/>
      <c r="K21" s="10" t="s">
        <v>54</v>
      </c>
      <c r="L21" s="11"/>
      <c r="M21" s="10"/>
      <c r="N21" s="11"/>
      <c r="O21" s="10" t="s">
        <v>54</v>
      </c>
      <c r="P21" s="11"/>
      <c r="Q21" s="10" t="s">
        <v>54</v>
      </c>
      <c r="R21" s="11"/>
      <c r="S21" s="10" t="s">
        <v>54</v>
      </c>
      <c r="T21" s="11"/>
      <c r="U21" s="10" t="s">
        <v>54</v>
      </c>
      <c r="V21" s="11"/>
    </row>
    <row r="22" spans="1:22" ht="13.5" customHeight="1" thickBot="1">
      <c r="A22" s="48"/>
      <c r="B22" s="22" t="s">
        <v>30</v>
      </c>
      <c r="C22" s="13">
        <f>SUM(C9:C21)</f>
        <v>214724</v>
      </c>
      <c r="D22" s="14"/>
      <c r="E22" s="13">
        <f>SUM(E9:E21)</f>
        <v>602140</v>
      </c>
      <c r="F22" s="14"/>
      <c r="G22" s="13">
        <f>SUM(G9:G21)</f>
        <v>71732</v>
      </c>
      <c r="H22" s="14"/>
      <c r="I22" s="23">
        <f>SUM(I9:I21)</f>
        <v>95852</v>
      </c>
      <c r="J22" s="14"/>
      <c r="K22" s="13">
        <f>SUM(K9:K21)</f>
        <v>130904</v>
      </c>
      <c r="L22" s="14"/>
      <c r="M22" s="13"/>
      <c r="N22" s="14"/>
      <c r="O22" s="13">
        <f>SUM(O9:O21)</f>
        <v>191101</v>
      </c>
      <c r="P22" s="14"/>
      <c r="Q22" s="13">
        <f>SUM(Q9:Q21)</f>
        <v>277778</v>
      </c>
      <c r="R22" s="14"/>
      <c r="S22" s="13">
        <f>SUM(S9:S21)</f>
        <v>207067</v>
      </c>
      <c r="T22" s="14"/>
      <c r="U22" s="13">
        <f>SUM(U9:U21)</f>
        <v>82914</v>
      </c>
      <c r="V22" s="14"/>
    </row>
    <row r="23" spans="1:22" ht="13.5" customHeight="1" thickBot="1" thickTop="1">
      <c r="A23" s="49"/>
      <c r="B23" s="15" t="s">
        <v>31</v>
      </c>
      <c r="C23" s="16">
        <f>C22*1.05</f>
        <v>225460.2</v>
      </c>
      <c r="D23" s="17">
        <f>SUM(D9:D21)</f>
        <v>179723</v>
      </c>
      <c r="E23" s="16">
        <f>E22*1.05</f>
        <v>632247</v>
      </c>
      <c r="F23" s="17">
        <f>SUM(F9:F21)</f>
        <v>884889</v>
      </c>
      <c r="G23" s="16">
        <f>G22*1.05</f>
        <v>75318.6</v>
      </c>
      <c r="H23" s="17">
        <f>SUM(H9:H21)</f>
        <v>135266</v>
      </c>
      <c r="I23" s="24">
        <f>I22*1.05</f>
        <v>100644.6</v>
      </c>
      <c r="J23" s="17">
        <f>SUM(J9:J21)</f>
        <v>99112</v>
      </c>
      <c r="K23" s="16">
        <f>K22*1.05</f>
        <v>137449.2</v>
      </c>
      <c r="L23" s="17">
        <f>SUM(L9:L21)</f>
        <v>529562</v>
      </c>
      <c r="M23" s="16"/>
      <c r="N23" s="17">
        <f>SUM(N9:N21)</f>
        <v>421342</v>
      </c>
      <c r="O23" s="16">
        <f>O22*1.05</f>
        <v>200656.05000000002</v>
      </c>
      <c r="P23" s="17">
        <f>SUM(P9:P21)</f>
        <v>393097</v>
      </c>
      <c r="Q23" s="16">
        <f>Q22*1.05</f>
        <v>291666.9</v>
      </c>
      <c r="R23" s="17">
        <f>SUM(R9:R21)</f>
        <v>1495673</v>
      </c>
      <c r="S23" s="16">
        <f>S22*1.05</f>
        <v>217420.35</v>
      </c>
      <c r="T23" s="17"/>
      <c r="U23" s="16">
        <f>U22*1.05</f>
        <v>87059.7</v>
      </c>
      <c r="V23" s="17">
        <f>SUM(V9:V21)</f>
        <v>177089</v>
      </c>
    </row>
    <row r="24" spans="1:22" ht="13.5" customHeight="1">
      <c r="A24" s="47" t="s">
        <v>32</v>
      </c>
      <c r="B24" s="6" t="s">
        <v>33</v>
      </c>
      <c r="C24" s="18">
        <v>85239</v>
      </c>
      <c r="D24" s="20"/>
      <c r="E24" s="18">
        <v>277200</v>
      </c>
      <c r="F24" s="20"/>
      <c r="G24" s="18">
        <v>44352</v>
      </c>
      <c r="H24" s="20"/>
      <c r="I24" s="25">
        <v>44352</v>
      </c>
      <c r="J24" s="20"/>
      <c r="K24" s="18">
        <v>69300</v>
      </c>
      <c r="L24" s="20"/>
      <c r="M24" s="18"/>
      <c r="N24" s="20"/>
      <c r="O24" s="18">
        <v>83160</v>
      </c>
      <c r="P24" s="20"/>
      <c r="Q24" s="18">
        <v>99792</v>
      </c>
      <c r="R24" s="20"/>
      <c r="S24" s="18">
        <v>83160</v>
      </c>
      <c r="T24" s="20"/>
      <c r="U24" s="18">
        <v>41580</v>
      </c>
      <c r="V24" s="20"/>
    </row>
    <row r="25" spans="1:22" ht="13.5" customHeight="1">
      <c r="A25" s="48"/>
      <c r="B25" s="9" t="s">
        <v>34</v>
      </c>
      <c r="C25" s="10">
        <v>45000</v>
      </c>
      <c r="D25" s="11"/>
      <c r="E25" s="10">
        <v>158000</v>
      </c>
      <c r="F25" s="11"/>
      <c r="G25" s="10">
        <v>48800</v>
      </c>
      <c r="H25" s="11"/>
      <c r="I25" s="21">
        <v>48800</v>
      </c>
      <c r="J25" s="11"/>
      <c r="K25" s="10">
        <v>17000</v>
      </c>
      <c r="L25" s="11"/>
      <c r="M25" s="10"/>
      <c r="N25" s="11"/>
      <c r="O25" s="10">
        <v>40000</v>
      </c>
      <c r="P25" s="11"/>
      <c r="Q25" s="10">
        <v>48000</v>
      </c>
      <c r="R25" s="11"/>
      <c r="S25" s="10">
        <v>36360</v>
      </c>
      <c r="T25" s="11"/>
      <c r="U25" s="10">
        <v>30000</v>
      </c>
      <c r="V25" s="11"/>
    </row>
    <row r="26" spans="1:22" ht="13.5" customHeight="1">
      <c r="A26" s="48"/>
      <c r="B26" s="9" t="s">
        <v>35</v>
      </c>
      <c r="C26" s="10">
        <v>51000</v>
      </c>
      <c r="D26" s="11"/>
      <c r="E26" s="10">
        <v>98000</v>
      </c>
      <c r="F26" s="11"/>
      <c r="G26" s="10">
        <v>66000</v>
      </c>
      <c r="H26" s="11"/>
      <c r="I26" s="21">
        <v>66000</v>
      </c>
      <c r="J26" s="11"/>
      <c r="K26" s="10">
        <v>31000</v>
      </c>
      <c r="L26" s="11"/>
      <c r="M26" s="10"/>
      <c r="N26" s="11"/>
      <c r="O26" s="10">
        <v>45000</v>
      </c>
      <c r="P26" s="11"/>
      <c r="Q26" s="10">
        <v>54000</v>
      </c>
      <c r="R26" s="11"/>
      <c r="S26" s="10">
        <v>4200</v>
      </c>
      <c r="T26" s="11"/>
      <c r="U26" s="10">
        <v>48000</v>
      </c>
      <c r="V26" s="11"/>
    </row>
    <row r="27" spans="1:22" ht="13.5" customHeight="1">
      <c r="A27" s="48"/>
      <c r="B27" s="9" t="s">
        <v>36</v>
      </c>
      <c r="C27" s="10">
        <v>0</v>
      </c>
      <c r="D27" s="11"/>
      <c r="E27" s="10">
        <v>0</v>
      </c>
      <c r="F27" s="11"/>
      <c r="G27" s="10">
        <v>20000</v>
      </c>
      <c r="H27" s="11"/>
      <c r="I27" s="21">
        <v>16000</v>
      </c>
      <c r="J27" s="11"/>
      <c r="K27" s="10">
        <v>10000</v>
      </c>
      <c r="L27" s="11"/>
      <c r="M27" s="10"/>
      <c r="N27" s="11"/>
      <c r="O27" s="10">
        <v>0</v>
      </c>
      <c r="P27" s="11"/>
      <c r="Q27" s="10">
        <v>0</v>
      </c>
      <c r="R27" s="11"/>
      <c r="S27" s="10">
        <v>0</v>
      </c>
      <c r="T27" s="11"/>
      <c r="U27" s="10">
        <v>15000</v>
      </c>
      <c r="V27" s="11"/>
    </row>
    <row r="28" spans="1:22" ht="13.5" customHeight="1">
      <c r="A28" s="48"/>
      <c r="B28" s="9" t="s">
        <v>37</v>
      </c>
      <c r="C28" s="10">
        <v>60000</v>
      </c>
      <c r="D28" s="11"/>
      <c r="E28" s="10">
        <v>230000</v>
      </c>
      <c r="F28" s="11"/>
      <c r="G28" s="10">
        <v>0</v>
      </c>
      <c r="H28" s="11"/>
      <c r="I28" s="21">
        <v>0</v>
      </c>
      <c r="J28" s="11"/>
      <c r="K28" s="10">
        <v>0</v>
      </c>
      <c r="L28" s="11"/>
      <c r="M28" s="10"/>
      <c r="N28" s="11"/>
      <c r="O28" s="10">
        <v>0</v>
      </c>
      <c r="P28" s="11"/>
      <c r="Q28" s="10">
        <v>0</v>
      </c>
      <c r="R28" s="11"/>
      <c r="S28" s="10">
        <v>62400</v>
      </c>
      <c r="T28" s="11"/>
      <c r="U28" s="10">
        <v>25500</v>
      </c>
      <c r="V28" s="11"/>
    </row>
    <row r="29" spans="1:22" ht="13.5" customHeight="1">
      <c r="A29" s="48"/>
      <c r="B29" s="9" t="s">
        <v>38</v>
      </c>
      <c r="C29" s="10">
        <v>21000</v>
      </c>
      <c r="D29" s="11"/>
      <c r="E29" s="10">
        <v>0</v>
      </c>
      <c r="F29" s="11"/>
      <c r="G29" s="10">
        <v>0</v>
      </c>
      <c r="H29" s="11"/>
      <c r="I29" s="21">
        <v>0</v>
      </c>
      <c r="J29" s="11"/>
      <c r="K29" s="10">
        <v>0</v>
      </c>
      <c r="L29" s="11"/>
      <c r="M29" s="10"/>
      <c r="N29" s="11"/>
      <c r="O29" s="10">
        <v>0</v>
      </c>
      <c r="P29" s="11"/>
      <c r="Q29" s="10">
        <v>0</v>
      </c>
      <c r="R29" s="11"/>
      <c r="S29" s="10">
        <v>0</v>
      </c>
      <c r="T29" s="11"/>
      <c r="U29" s="10">
        <v>0</v>
      </c>
      <c r="V29" s="11"/>
    </row>
    <row r="30" spans="1:22" ht="13.5" customHeight="1" thickBot="1">
      <c r="A30" s="48"/>
      <c r="B30" s="12" t="s">
        <v>39</v>
      </c>
      <c r="C30" s="13">
        <v>1500</v>
      </c>
      <c r="D30" s="14"/>
      <c r="E30" s="13">
        <v>9400</v>
      </c>
      <c r="F30" s="14"/>
      <c r="G30" s="13">
        <v>0</v>
      </c>
      <c r="H30" s="14"/>
      <c r="I30" s="23">
        <v>0</v>
      </c>
      <c r="J30" s="14"/>
      <c r="K30" s="13">
        <v>0</v>
      </c>
      <c r="L30" s="14"/>
      <c r="M30" s="13"/>
      <c r="N30" s="14"/>
      <c r="O30" s="13">
        <v>0</v>
      </c>
      <c r="P30" s="14"/>
      <c r="Q30" s="13">
        <v>0</v>
      </c>
      <c r="R30" s="14"/>
      <c r="S30" s="13">
        <v>0</v>
      </c>
      <c r="T30" s="14"/>
      <c r="U30" s="13">
        <v>1500</v>
      </c>
      <c r="V30" s="14"/>
    </row>
    <row r="31" spans="1:22" ht="13.5" customHeight="1" thickBot="1" thickTop="1">
      <c r="A31" s="49"/>
      <c r="B31" s="15" t="s">
        <v>40</v>
      </c>
      <c r="C31" s="16">
        <f>SUM(C24:C30)</f>
        <v>263739</v>
      </c>
      <c r="D31" s="17">
        <v>254337</v>
      </c>
      <c r="E31" s="16">
        <f>SUM(E24:E30)</f>
        <v>772600</v>
      </c>
      <c r="F31" s="17">
        <v>912942</v>
      </c>
      <c r="G31" s="16">
        <f>SUM(G24:G30)</f>
        <v>179152</v>
      </c>
      <c r="H31" s="17">
        <v>187917</v>
      </c>
      <c r="I31" s="24">
        <f>SUM(I24:I30)</f>
        <v>175152</v>
      </c>
      <c r="J31" s="17">
        <v>88646</v>
      </c>
      <c r="K31" s="16">
        <f>SUM(K24:K30)</f>
        <v>127300</v>
      </c>
      <c r="L31" s="17">
        <v>464400</v>
      </c>
      <c r="M31" s="16"/>
      <c r="N31" s="17">
        <v>513562</v>
      </c>
      <c r="O31" s="16">
        <f>SUM(O24:O30)</f>
        <v>168160</v>
      </c>
      <c r="P31" s="17">
        <v>282514</v>
      </c>
      <c r="Q31" s="16">
        <f>SUM(Q24:Q30)</f>
        <v>201792</v>
      </c>
      <c r="R31" s="17">
        <v>568332</v>
      </c>
      <c r="S31" s="16">
        <f>SUM(S24:S30)</f>
        <v>186120</v>
      </c>
      <c r="T31" s="17"/>
      <c r="U31" s="16">
        <f>SUM(U24:U30)</f>
        <v>161580</v>
      </c>
      <c r="V31" s="17">
        <v>214018</v>
      </c>
    </row>
    <row r="32" spans="1:22" ht="13.5" customHeight="1">
      <c r="A32" s="50" t="s">
        <v>41</v>
      </c>
      <c r="B32" s="51"/>
      <c r="C32" s="37">
        <f aca="true" t="shared" si="2" ref="C32:L32">C23+C31</f>
        <v>489199.2</v>
      </c>
      <c r="D32" s="38">
        <f t="shared" si="2"/>
        <v>434060</v>
      </c>
      <c r="E32" s="37">
        <f t="shared" si="2"/>
        <v>1404847</v>
      </c>
      <c r="F32" s="38">
        <f t="shared" si="2"/>
        <v>1797831</v>
      </c>
      <c r="G32" s="37">
        <f t="shared" si="2"/>
        <v>254470.6</v>
      </c>
      <c r="H32" s="38">
        <f t="shared" si="2"/>
        <v>323183</v>
      </c>
      <c r="I32" s="39">
        <f t="shared" si="2"/>
        <v>275796.6</v>
      </c>
      <c r="J32" s="38">
        <f t="shared" si="2"/>
        <v>187758</v>
      </c>
      <c r="K32" s="37">
        <f t="shared" si="2"/>
        <v>264749.2</v>
      </c>
      <c r="L32" s="38">
        <f t="shared" si="2"/>
        <v>993962</v>
      </c>
      <c r="M32" s="37"/>
      <c r="N32" s="38">
        <f aca="true" t="shared" si="3" ref="N32:S32">N23+N31</f>
        <v>934904</v>
      </c>
      <c r="O32" s="37">
        <f t="shared" si="3"/>
        <v>368816.05000000005</v>
      </c>
      <c r="P32" s="38">
        <f t="shared" si="3"/>
        <v>675611</v>
      </c>
      <c r="Q32" s="37">
        <f t="shared" si="3"/>
        <v>493458.9</v>
      </c>
      <c r="R32" s="38">
        <f t="shared" si="3"/>
        <v>2064005</v>
      </c>
      <c r="S32" s="37">
        <f t="shared" si="3"/>
        <v>403540.35</v>
      </c>
      <c r="T32" s="38"/>
      <c r="U32" s="37">
        <f>U23+U31</f>
        <v>248639.7</v>
      </c>
      <c r="V32" s="38">
        <f>V23+V31</f>
        <v>391107</v>
      </c>
    </row>
    <row r="33" spans="1:22" ht="13.5" customHeight="1">
      <c r="A33" s="52" t="s">
        <v>42</v>
      </c>
      <c r="B33" s="53"/>
      <c r="C33" s="40">
        <f aca="true" t="shared" si="4" ref="C33:L33">C8-C32</f>
        <v>156550.8</v>
      </c>
      <c r="D33" s="41">
        <f t="shared" si="4"/>
        <v>254260</v>
      </c>
      <c r="E33" s="40">
        <f t="shared" si="4"/>
        <v>695153</v>
      </c>
      <c r="F33" s="41">
        <f t="shared" si="4"/>
        <v>614169</v>
      </c>
      <c r="G33" s="40">
        <f t="shared" si="4"/>
        <v>81529.4</v>
      </c>
      <c r="H33" s="41">
        <f t="shared" si="4"/>
        <v>33217</v>
      </c>
      <c r="I33" s="42">
        <f t="shared" si="4"/>
        <v>60203.40000000002</v>
      </c>
      <c r="J33" s="41">
        <f t="shared" si="4"/>
        <v>42642</v>
      </c>
      <c r="K33" s="40">
        <f t="shared" si="4"/>
        <v>260250.8</v>
      </c>
      <c r="L33" s="41">
        <f t="shared" si="4"/>
        <v>1711438</v>
      </c>
      <c r="M33" s="40"/>
      <c r="N33" s="41">
        <f aca="true" t="shared" si="5" ref="N33:V33">N8-N32</f>
        <v>373246</v>
      </c>
      <c r="O33" s="40">
        <f t="shared" si="5"/>
        <v>261183.94999999995</v>
      </c>
      <c r="P33" s="41">
        <f t="shared" si="5"/>
        <v>381889</v>
      </c>
      <c r="Q33" s="40">
        <f t="shared" si="5"/>
        <v>262541.1</v>
      </c>
      <c r="R33" s="41">
        <f t="shared" si="5"/>
        <v>167995</v>
      </c>
      <c r="S33" s="40">
        <f t="shared" si="5"/>
        <v>226459.65000000002</v>
      </c>
      <c r="T33" s="41">
        <f t="shared" si="5"/>
        <v>0</v>
      </c>
      <c r="U33" s="40">
        <f t="shared" si="5"/>
        <v>66360.29999999999</v>
      </c>
      <c r="V33" s="41">
        <f t="shared" si="5"/>
        <v>38293</v>
      </c>
    </row>
    <row r="34" spans="1:22" ht="13.5" customHeight="1" thickBot="1">
      <c r="A34" s="54" t="s">
        <v>43</v>
      </c>
      <c r="B34" s="55"/>
      <c r="C34" s="43">
        <f aca="true" t="shared" si="6" ref="C34:L34">C33/C8</f>
        <v>0.24243252032520324</v>
      </c>
      <c r="D34" s="44">
        <f t="shared" si="6"/>
        <v>0.3693921431892143</v>
      </c>
      <c r="E34" s="43">
        <f t="shared" si="6"/>
        <v>0.3310252380952381</v>
      </c>
      <c r="F34" s="44">
        <f t="shared" si="6"/>
        <v>0.25463059701492535</v>
      </c>
      <c r="G34" s="43">
        <f t="shared" si="6"/>
        <v>0.2426470238095238</v>
      </c>
      <c r="H34" s="44">
        <f t="shared" si="6"/>
        <v>0.09320145903479236</v>
      </c>
      <c r="I34" s="43">
        <f t="shared" si="6"/>
        <v>0.17917678571428577</v>
      </c>
      <c r="J34" s="44">
        <f t="shared" si="6"/>
        <v>0.185078125</v>
      </c>
      <c r="K34" s="43">
        <f t="shared" si="6"/>
        <v>0.4957158095238095</v>
      </c>
      <c r="L34" s="44">
        <f t="shared" si="6"/>
        <v>0.632600724476972</v>
      </c>
      <c r="M34" s="43"/>
      <c r="N34" s="44">
        <f aca="true" t="shared" si="7" ref="N34:V34">N33/N8</f>
        <v>0.2853235485227229</v>
      </c>
      <c r="O34" s="43">
        <f t="shared" si="7"/>
        <v>0.4145776984126983</v>
      </c>
      <c r="P34" s="44">
        <f t="shared" si="7"/>
        <v>0.3611243498817967</v>
      </c>
      <c r="Q34" s="43">
        <f t="shared" si="7"/>
        <v>0.3472765873015873</v>
      </c>
      <c r="R34" s="44">
        <f t="shared" si="7"/>
        <v>0.0752665770609319</v>
      </c>
      <c r="S34" s="43">
        <f t="shared" si="7"/>
        <v>0.3594597619047619</v>
      </c>
      <c r="T34" s="44" t="e">
        <f t="shared" si="7"/>
        <v>#DIV/0!</v>
      </c>
      <c r="U34" s="43">
        <f t="shared" si="7"/>
        <v>0.21066761904761902</v>
      </c>
      <c r="V34" s="44">
        <f t="shared" si="7"/>
        <v>0.08917792268281323</v>
      </c>
    </row>
    <row r="35" spans="1:22" ht="13.5" customHeight="1">
      <c r="A35" s="47" t="s">
        <v>44</v>
      </c>
      <c r="B35" s="26" t="s">
        <v>45</v>
      </c>
      <c r="C35" s="27"/>
      <c r="D35" s="28">
        <v>170</v>
      </c>
      <c r="E35" s="29"/>
      <c r="F35" s="28">
        <v>747.5</v>
      </c>
      <c r="G35" s="29"/>
      <c r="H35" s="28">
        <v>50.7</v>
      </c>
      <c r="I35" s="29"/>
      <c r="J35" s="28">
        <v>46.3</v>
      </c>
      <c r="K35" s="29"/>
      <c r="L35" s="28">
        <v>798.1</v>
      </c>
      <c r="M35" s="29"/>
      <c r="N35" s="28">
        <v>611.4</v>
      </c>
      <c r="O35" s="29"/>
      <c r="P35" s="28">
        <v>844.8</v>
      </c>
      <c r="Q35" s="29"/>
      <c r="R35" s="28">
        <v>1013.5</v>
      </c>
      <c r="S35" s="29"/>
      <c r="T35" s="8"/>
      <c r="U35" s="29"/>
      <c r="V35" s="28">
        <v>75.7</v>
      </c>
    </row>
    <row r="36" spans="1:22" ht="13.5" customHeight="1" thickBot="1">
      <c r="A36" s="49"/>
      <c r="B36" s="30" t="s">
        <v>46</v>
      </c>
      <c r="C36" s="31"/>
      <c r="D36" s="32">
        <f>D33/D35</f>
        <v>1495.6470588235295</v>
      </c>
      <c r="E36" s="33"/>
      <c r="F36" s="32">
        <f>F33/F35</f>
        <v>821.6307692307693</v>
      </c>
      <c r="G36" s="33"/>
      <c r="H36" s="32">
        <f>H33/H35</f>
        <v>655.1676528599605</v>
      </c>
      <c r="I36" s="33"/>
      <c r="J36" s="32">
        <f>J33/J35</f>
        <v>920.9935205183585</v>
      </c>
      <c r="K36" s="33"/>
      <c r="L36" s="32">
        <f>L33/L35</f>
        <v>2144.3904272647537</v>
      </c>
      <c r="M36" s="33"/>
      <c r="N36" s="32">
        <f>N33/N35</f>
        <v>610.4775924108603</v>
      </c>
      <c r="O36" s="33"/>
      <c r="P36" s="32">
        <f>P33/P35</f>
        <v>452.0466382575758</v>
      </c>
      <c r="Q36" s="33"/>
      <c r="R36" s="32">
        <f>R33/R35</f>
        <v>165.7572767636902</v>
      </c>
      <c r="S36" s="33"/>
      <c r="T36" s="32" t="e">
        <f>T33/T35</f>
        <v>#DIV/0!</v>
      </c>
      <c r="U36" s="33"/>
      <c r="V36" s="32">
        <f>V33/V35</f>
        <v>505.8520475561426</v>
      </c>
    </row>
  </sheetData>
  <mergeCells count="17">
    <mergeCell ref="A24:A31"/>
    <mergeCell ref="K3:L3"/>
    <mergeCell ref="A35:A36"/>
    <mergeCell ref="E3:F3"/>
    <mergeCell ref="G3:H3"/>
    <mergeCell ref="I3:J3"/>
    <mergeCell ref="A32:B32"/>
    <mergeCell ref="A33:B33"/>
    <mergeCell ref="A34:B34"/>
    <mergeCell ref="C3:D3"/>
    <mergeCell ref="S3:T3"/>
    <mergeCell ref="U3:V3"/>
    <mergeCell ref="A5:A8"/>
    <mergeCell ref="A9:A23"/>
    <mergeCell ref="O3:P3"/>
    <mergeCell ref="Q3:R3"/>
    <mergeCell ref="M3:N3"/>
  </mergeCells>
  <printOptions/>
  <pageMargins left="0.3937007874015748" right="0.3937007874015748" top="0.3937007874015748" bottom="0.3937007874015748" header="0.3937007874015748" footer="0.3937007874015748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dcterms:created xsi:type="dcterms:W3CDTF">2011-12-22T04:49:50Z</dcterms:created>
  <dcterms:modified xsi:type="dcterms:W3CDTF">2011-12-22T05:05:33Z</dcterms:modified>
  <cp:category/>
  <cp:version/>
  <cp:contentType/>
  <cp:contentStatus/>
</cp:coreProperties>
</file>